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bro Diario" sheetId="1" r:id="rId4"/>
    <sheet state="visible" name="Libro Mayor" sheetId="2" r:id="rId5"/>
  </sheets>
  <definedNames/>
  <calcPr/>
</workbook>
</file>

<file path=xl/sharedStrings.xml><?xml version="1.0" encoding="utf-8"?>
<sst xmlns="http://schemas.openxmlformats.org/spreadsheetml/2006/main" count="69" uniqueCount="33">
  <si>
    <t>Libro Diario</t>
  </si>
  <si>
    <t>SapoFrut Ltda.</t>
  </si>
  <si>
    <t>Fecha</t>
  </si>
  <si>
    <t>Cuenta</t>
  </si>
  <si>
    <t>Debe</t>
  </si>
  <si>
    <t>Haber</t>
  </si>
  <si>
    <t>Caja</t>
  </si>
  <si>
    <t>Mercaderia</t>
  </si>
  <si>
    <t>Capital</t>
  </si>
  <si>
    <t>Glosa: Se inicia actividad.</t>
  </si>
  <si>
    <t>Glosa: Venta de mercaderia a cliente A y B.</t>
  </si>
  <si>
    <t>Banco</t>
  </si>
  <si>
    <t>Glosa:Compra de mercaderia.</t>
  </si>
  <si>
    <t xml:space="preserve">Caja </t>
  </si>
  <si>
    <t>Cliente B</t>
  </si>
  <si>
    <t>Glosa:Venta de mercaderia a cliente B</t>
  </si>
  <si>
    <t>Glosa: Se registran la venta semanal.</t>
  </si>
  <si>
    <t>Gastos Generales</t>
  </si>
  <si>
    <t>Glosa:Pago de luz,agua y arriendo</t>
  </si>
  <si>
    <t>Glosa: Se vende mercaderia a cliente A</t>
  </si>
  <si>
    <t>Gastos generales</t>
  </si>
  <si>
    <t>Glosa: Se cancela cuenta telefonica en efectivo</t>
  </si>
  <si>
    <t>Glosa: Compra de mercaderia en efectivo</t>
  </si>
  <si>
    <t>Glosa: Cliente B paga su deuda con cheque.</t>
  </si>
  <si>
    <t>22/032020</t>
  </si>
  <si>
    <t>Glosa: Compra de mercaderia en efectivo.</t>
  </si>
  <si>
    <t>Maquinarias y equipos</t>
  </si>
  <si>
    <t>Glosa: Compra de vitrinas refrigerandas</t>
  </si>
  <si>
    <t>Glosa: Se cancela la cuenta de internet</t>
  </si>
  <si>
    <t>Libro Mayor</t>
  </si>
  <si>
    <t>SapoFrut</t>
  </si>
  <si>
    <t>Saldo</t>
  </si>
  <si>
    <t>Saldo Saldado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</si>
</sst>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yyyy"/>
    <numFmt numFmtId="165" formatCode="dd/mm/yyyy"/>
    <numFmt numFmtId="166" formatCode="&quot;$&quot;#,##0"/>
  </numFmts>
  <fonts count="10">
    <font>
      <sz val="10.0"/>
      <color rgb="FF000000"/>
      <name val="Arial"/>
    </font>
    <font>
      <b/>
      <color theme="1"/>
      <name val="Arial"/>
    </font>
    <font>
      <b/>
      <sz val="36.0"/>
      <color theme="1"/>
      <name val="Arial"/>
    </font>
    <font>
      <b/>
      <sz val="12.0"/>
      <color theme="1"/>
      <name val="Arial"/>
    </font>
    <font>
      <color theme="1"/>
      <name val="Arial"/>
    </font>
    <font>
      <sz val="11.0"/>
      <color rgb="FF000000"/>
      <name val="Arial"/>
    </font>
    <font>
      <sz val="24.0"/>
      <color theme="1"/>
      <name val="Arial"/>
    </font>
    <font>
      <b/>
    </font>
    <font>
      <b/>
      <sz val="11.0"/>
      <color theme="1"/>
      <name val="Arial"/>
    </font>
    <font/>
  </fonts>
  <fills count="2">
    <fill>
      <patternFill patternType="none"/>
    </fill>
    <fill>
      <patternFill patternType="lightGray"/>
    </fill>
  </fills>
  <borders count="5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1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0" fillId="0" fontId="4" numFmtId="165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166" xfId="0" applyAlignment="1" applyFont="1" applyNumberFormat="1">
      <alignment readingOrder="0"/>
    </xf>
    <xf borderId="0" fillId="0" fontId="4" numFmtId="166" xfId="0" applyFont="1" applyNumberFormat="1"/>
    <xf borderId="0" fillId="0" fontId="5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2" fillId="0" fontId="4" numFmtId="165" xfId="0" applyAlignment="1" applyBorder="1" applyFont="1" applyNumberFormat="1">
      <alignment readingOrder="0"/>
    </xf>
    <xf borderId="2" fillId="0" fontId="4" numFmtId="0" xfId="0" applyAlignment="1" applyBorder="1" applyFont="1">
      <alignment readingOrder="0"/>
    </xf>
    <xf borderId="2" fillId="0" fontId="4" numFmtId="166" xfId="0" applyAlignment="1" applyBorder="1" applyFont="1" applyNumberFormat="1">
      <alignment readingOrder="0"/>
    </xf>
    <xf borderId="2" fillId="0" fontId="4" numFmtId="166" xfId="0" applyBorder="1" applyFont="1" applyNumberFormat="1"/>
    <xf borderId="2" fillId="0" fontId="4" numFmtId="0" xfId="0" applyBorder="1" applyFont="1"/>
    <xf borderId="1" fillId="0" fontId="4" numFmtId="0" xfId="0" applyAlignment="1" applyBorder="1" applyFont="1">
      <alignment readingOrder="0"/>
    </xf>
    <xf borderId="1" fillId="0" fontId="4" numFmtId="0" xfId="0" applyBorder="1" applyFont="1"/>
    <xf borderId="1" fillId="0" fontId="4" numFmtId="166" xfId="0" applyBorder="1" applyFont="1" applyNumberFormat="1"/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horizontal="right" readingOrder="0"/>
    </xf>
    <xf borderId="0" fillId="0" fontId="7" numFmtId="164" xfId="0" applyAlignment="1" applyFont="1" applyNumberFormat="1">
      <alignment readingOrder="0"/>
    </xf>
    <xf borderId="0" fillId="0" fontId="8" numFmtId="0" xfId="0" applyAlignment="1" applyFont="1">
      <alignment horizontal="center"/>
    </xf>
    <xf borderId="1" fillId="0" fontId="8" numFmtId="0" xfId="0" applyAlignment="1" applyBorder="1" applyFont="1">
      <alignment horizontal="center"/>
    </xf>
    <xf borderId="1" fillId="0" fontId="9" numFmtId="0" xfId="0" applyBorder="1" applyFont="1"/>
    <xf borderId="3" fillId="0" fontId="4" numFmtId="166" xfId="0" applyBorder="1" applyFont="1" applyNumberFormat="1"/>
    <xf borderId="3" fillId="0" fontId="4" numFmtId="0" xfId="0" applyBorder="1" applyFont="1"/>
    <xf borderId="4" fillId="0" fontId="4" numFmtId="166" xfId="0" applyBorder="1" applyFont="1" applyNumberFormat="1"/>
    <xf borderId="4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14"/>
    <col customWidth="1" min="2" max="2" width="4.29"/>
    <col customWidth="1" min="4" max="4" width="20.86"/>
  </cols>
  <sheetData>
    <row r="1" ht="9.0" customHeight="1">
      <c r="B1" s="1"/>
      <c r="C1" s="1"/>
    </row>
    <row r="2">
      <c r="B2" s="2"/>
      <c r="C2" s="2" t="s">
        <v>0</v>
      </c>
    </row>
    <row r="3" ht="9.75" customHeight="1">
      <c r="B3" s="1"/>
      <c r="C3" s="1"/>
    </row>
    <row r="4" ht="12.75" customHeight="1">
      <c r="B4" s="1"/>
      <c r="C4" s="1"/>
    </row>
    <row r="5">
      <c r="B5" s="1"/>
      <c r="C5" s="1" t="s">
        <v>1</v>
      </c>
    </row>
    <row r="6">
      <c r="B6" s="3"/>
      <c r="C6" s="3">
        <v>43891.0</v>
      </c>
    </row>
    <row r="7" ht="6.0" customHeight="1"/>
    <row r="8" ht="6.0" customHeight="1"/>
    <row r="9">
      <c r="B9" s="4"/>
      <c r="C9" s="5" t="s">
        <v>2</v>
      </c>
      <c r="D9" s="5" t="s">
        <v>3</v>
      </c>
      <c r="E9" s="5" t="s">
        <v>4</v>
      </c>
      <c r="F9" s="5" t="s">
        <v>5</v>
      </c>
    </row>
    <row r="10">
      <c r="B10" s="6"/>
      <c r="C10" s="6">
        <v>43895.0</v>
      </c>
      <c r="D10" s="7" t="s">
        <v>6</v>
      </c>
      <c r="E10" s="8">
        <v>2100000.0</v>
      </c>
      <c r="F10" s="9"/>
      <c r="G10" s="10"/>
    </row>
    <row r="11">
      <c r="D11" s="7" t="s">
        <v>7</v>
      </c>
      <c r="E11" s="8">
        <v>1500000.0</v>
      </c>
      <c r="F11" s="9"/>
      <c r="G11" s="10"/>
    </row>
    <row r="12">
      <c r="D12" s="11" t="s">
        <v>8</v>
      </c>
      <c r="E12" s="9"/>
      <c r="F12" s="9">
        <f>E10+E11</f>
        <v>3600000</v>
      </c>
      <c r="G12" s="10"/>
    </row>
    <row r="13">
      <c r="B13" s="7"/>
      <c r="C13" s="7" t="s">
        <v>9</v>
      </c>
      <c r="E13" s="9"/>
      <c r="F13" s="9"/>
      <c r="G13" s="10"/>
    </row>
    <row r="14">
      <c r="B14" s="6"/>
      <c r="C14" s="12">
        <v>43896.0</v>
      </c>
      <c r="D14" s="13" t="s">
        <v>6</v>
      </c>
      <c r="E14" s="14">
        <f>140000+240000</f>
        <v>380000</v>
      </c>
      <c r="F14" s="15"/>
      <c r="G14" s="10"/>
    </row>
    <row r="15">
      <c r="D15" s="11" t="s">
        <v>7</v>
      </c>
      <c r="E15" s="9"/>
      <c r="F15" s="8">
        <f>E14</f>
        <v>380000</v>
      </c>
    </row>
    <row r="16">
      <c r="B16" s="7"/>
      <c r="C16" s="7" t="s">
        <v>10</v>
      </c>
      <c r="E16" s="9"/>
      <c r="F16" s="9"/>
    </row>
    <row r="17">
      <c r="B17" s="6"/>
      <c r="C17" s="12">
        <v>43897.0</v>
      </c>
      <c r="D17" s="13" t="s">
        <v>7</v>
      </c>
      <c r="E17" s="14">
        <v>1900000.0</v>
      </c>
      <c r="F17" s="15"/>
    </row>
    <row r="18">
      <c r="D18" s="11" t="s">
        <v>6</v>
      </c>
      <c r="E18" s="9"/>
      <c r="F18" s="9">
        <f>E17*0.4</f>
        <v>760000</v>
      </c>
    </row>
    <row r="19">
      <c r="D19" s="11" t="s">
        <v>11</v>
      </c>
      <c r="E19" s="9"/>
      <c r="F19" s="9">
        <f>E17*0.6</f>
        <v>1140000</v>
      </c>
      <c r="G19" s="10"/>
    </row>
    <row r="20">
      <c r="B20" s="7"/>
      <c r="C20" s="7" t="s">
        <v>12</v>
      </c>
      <c r="E20" s="9"/>
      <c r="F20" s="9"/>
      <c r="G20" s="10"/>
    </row>
    <row r="21">
      <c r="B21" s="6"/>
      <c r="C21" s="12">
        <v>43899.0</v>
      </c>
      <c r="D21" s="13" t="s">
        <v>13</v>
      </c>
      <c r="E21" s="15">
        <f>F23*0.5</f>
        <v>90000</v>
      </c>
      <c r="F21" s="15"/>
      <c r="G21" s="10"/>
    </row>
    <row r="22">
      <c r="D22" s="7" t="s">
        <v>14</v>
      </c>
      <c r="E22" s="9">
        <f>F23*0.5</f>
        <v>90000</v>
      </c>
      <c r="F22" s="9"/>
      <c r="G22" s="10"/>
    </row>
    <row r="23">
      <c r="D23" s="11" t="s">
        <v>7</v>
      </c>
      <c r="E23" s="9"/>
      <c r="F23" s="8">
        <v>180000.0</v>
      </c>
      <c r="G23" s="10"/>
    </row>
    <row r="24">
      <c r="B24" s="7"/>
      <c r="C24" s="7" t="s">
        <v>15</v>
      </c>
      <c r="E24" s="9"/>
      <c r="F24" s="9"/>
    </row>
    <row r="25">
      <c r="B25" s="6"/>
      <c r="C25" s="12">
        <v>43902.0</v>
      </c>
      <c r="D25" s="13" t="s">
        <v>6</v>
      </c>
      <c r="E25" s="15">
        <f>F27*0.8</f>
        <v>960000</v>
      </c>
      <c r="F25" s="15"/>
    </row>
    <row r="26">
      <c r="D26" s="7" t="s">
        <v>11</v>
      </c>
      <c r="E26" s="9">
        <f>F27*0.2</f>
        <v>240000</v>
      </c>
      <c r="F26" s="9"/>
      <c r="J26" s="6"/>
    </row>
    <row r="27">
      <c r="D27" s="11" t="s">
        <v>7</v>
      </c>
      <c r="E27" s="9"/>
      <c r="F27" s="8">
        <v>1200000.0</v>
      </c>
      <c r="J27" s="6"/>
    </row>
    <row r="28">
      <c r="B28" s="7"/>
      <c r="C28" s="7" t="s">
        <v>16</v>
      </c>
      <c r="E28" s="9"/>
      <c r="F28" s="9"/>
      <c r="G28" s="10"/>
      <c r="J28" s="6"/>
    </row>
    <row r="29">
      <c r="B29" s="6"/>
      <c r="C29" s="12">
        <v>43903.0</v>
      </c>
      <c r="D29" s="13" t="s">
        <v>17</v>
      </c>
      <c r="E29" s="14">
        <v>180000.0</v>
      </c>
      <c r="F29" s="15"/>
    </row>
    <row r="30">
      <c r="D30" s="11" t="s">
        <v>6</v>
      </c>
      <c r="E30" s="9"/>
      <c r="F30" s="9">
        <f>E29</f>
        <v>180000</v>
      </c>
    </row>
    <row r="31">
      <c r="B31" s="7"/>
      <c r="C31" s="7" t="s">
        <v>18</v>
      </c>
      <c r="E31" s="9"/>
      <c r="F31" s="9"/>
    </row>
    <row r="32">
      <c r="B32" s="6"/>
      <c r="C32" s="12">
        <v>43904.0</v>
      </c>
      <c r="D32" s="13" t="s">
        <v>6</v>
      </c>
      <c r="E32" s="15">
        <f>F34*0.2</f>
        <v>100000</v>
      </c>
      <c r="F32" s="15"/>
    </row>
    <row r="33">
      <c r="D33" s="7" t="s">
        <v>11</v>
      </c>
      <c r="E33" s="9">
        <f>F34*0.8</f>
        <v>400000</v>
      </c>
      <c r="F33" s="9"/>
    </row>
    <row r="34">
      <c r="D34" s="11" t="s">
        <v>7</v>
      </c>
      <c r="E34" s="9"/>
      <c r="F34" s="8">
        <v>500000.0</v>
      </c>
    </row>
    <row r="35">
      <c r="B35" s="7"/>
      <c r="C35" s="7" t="s">
        <v>19</v>
      </c>
      <c r="E35" s="9"/>
      <c r="F35" s="9"/>
    </row>
    <row r="36">
      <c r="B36" s="6"/>
      <c r="C36" s="12">
        <v>43905.0</v>
      </c>
      <c r="D36" s="13" t="s">
        <v>20</v>
      </c>
      <c r="E36" s="14">
        <v>28000.0</v>
      </c>
      <c r="F36" s="15"/>
    </row>
    <row r="37">
      <c r="D37" s="11" t="s">
        <v>6</v>
      </c>
      <c r="E37" s="9"/>
      <c r="F37" s="8">
        <v>28000.0</v>
      </c>
    </row>
    <row r="38">
      <c r="B38" s="7"/>
      <c r="C38" s="7" t="s">
        <v>21</v>
      </c>
      <c r="E38" s="9"/>
      <c r="F38" s="9"/>
    </row>
    <row r="39">
      <c r="B39" s="6"/>
      <c r="C39" s="12">
        <v>43906.0</v>
      </c>
      <c r="D39" s="13" t="s">
        <v>7</v>
      </c>
      <c r="E39" s="14">
        <v>1000000.0</v>
      </c>
      <c r="F39" s="15"/>
    </row>
    <row r="40">
      <c r="D40" s="11" t="s">
        <v>6</v>
      </c>
      <c r="E40" s="9"/>
      <c r="F40" s="8">
        <v>1000000.0</v>
      </c>
    </row>
    <row r="41">
      <c r="B41" s="7"/>
      <c r="C41" s="7" t="s">
        <v>22</v>
      </c>
      <c r="E41" s="9"/>
      <c r="F41" s="9"/>
    </row>
    <row r="42">
      <c r="B42" s="6"/>
      <c r="C42" s="12">
        <v>43909.0</v>
      </c>
      <c r="D42" s="13" t="s">
        <v>6</v>
      </c>
      <c r="E42" s="15">
        <f>F44*0.5</f>
        <v>900000</v>
      </c>
      <c r="F42" s="15"/>
      <c r="H42" s="10"/>
    </row>
    <row r="43">
      <c r="D43" s="7" t="s">
        <v>11</v>
      </c>
      <c r="E43" s="9">
        <f>F44*0.5</f>
        <v>900000</v>
      </c>
      <c r="F43" s="9"/>
      <c r="H43" s="10"/>
    </row>
    <row r="44">
      <c r="D44" s="11" t="s">
        <v>7</v>
      </c>
      <c r="E44" s="9"/>
      <c r="F44" s="8">
        <v>1800000.0</v>
      </c>
      <c r="H44" s="10"/>
    </row>
    <row r="45">
      <c r="B45" s="7"/>
      <c r="C45" s="7" t="s">
        <v>16</v>
      </c>
      <c r="H45" s="10"/>
    </row>
    <row r="46">
      <c r="B46" s="6"/>
      <c r="C46" s="12">
        <v>43911.0</v>
      </c>
      <c r="D46" s="13" t="s">
        <v>11</v>
      </c>
      <c r="E46" s="15">
        <f>E22</f>
        <v>90000</v>
      </c>
      <c r="F46" s="16"/>
    </row>
    <row r="47">
      <c r="D47" s="11" t="s">
        <v>14</v>
      </c>
      <c r="F47" s="9">
        <f>E46</f>
        <v>90000</v>
      </c>
    </row>
    <row r="48">
      <c r="B48" s="7"/>
      <c r="C48" s="7" t="s">
        <v>23</v>
      </c>
    </row>
    <row r="49">
      <c r="B49" s="6"/>
      <c r="C49" s="13" t="s">
        <v>24</v>
      </c>
      <c r="D49" s="13" t="s">
        <v>7</v>
      </c>
      <c r="E49" s="14">
        <v>1500000.0</v>
      </c>
      <c r="F49" s="15"/>
    </row>
    <row r="50">
      <c r="B50" s="6"/>
      <c r="C50" s="6"/>
      <c r="D50" s="11" t="s">
        <v>6</v>
      </c>
      <c r="E50" s="9"/>
      <c r="F50" s="8">
        <v>1500000.0</v>
      </c>
    </row>
    <row r="51">
      <c r="B51" s="6"/>
      <c r="C51" s="7" t="s">
        <v>25</v>
      </c>
      <c r="D51" s="7"/>
      <c r="E51" s="9"/>
      <c r="F51" s="9"/>
    </row>
    <row r="52">
      <c r="B52" s="6"/>
      <c r="C52" s="12">
        <v>43913.0</v>
      </c>
      <c r="D52" s="13" t="s">
        <v>26</v>
      </c>
      <c r="E52" s="15">
        <f>380000*2</f>
        <v>760000</v>
      </c>
      <c r="F52" s="15"/>
    </row>
    <row r="53">
      <c r="D53" s="11" t="s">
        <v>6</v>
      </c>
      <c r="E53" s="9"/>
      <c r="F53" s="9">
        <f>E52*0.8</f>
        <v>608000</v>
      </c>
    </row>
    <row r="54">
      <c r="D54" s="11" t="s">
        <v>11</v>
      </c>
      <c r="E54" s="9"/>
      <c r="F54" s="9">
        <f>E52*0.2</f>
        <v>152000</v>
      </c>
    </row>
    <row r="55">
      <c r="B55" s="7"/>
      <c r="C55" s="7" t="s">
        <v>27</v>
      </c>
      <c r="E55" s="9"/>
      <c r="F55" s="9"/>
    </row>
    <row r="56">
      <c r="B56" s="6"/>
      <c r="C56" s="12">
        <v>43914.0</v>
      </c>
      <c r="D56" s="13" t="s">
        <v>17</v>
      </c>
      <c r="E56" s="14">
        <v>24000.0</v>
      </c>
      <c r="F56" s="15"/>
    </row>
    <row r="57">
      <c r="D57" s="11" t="s">
        <v>6</v>
      </c>
      <c r="E57" s="9"/>
      <c r="F57" s="8">
        <v>24000.0</v>
      </c>
    </row>
    <row r="58">
      <c r="B58" s="7"/>
      <c r="C58" s="17" t="s">
        <v>28</v>
      </c>
      <c r="D58" s="18"/>
      <c r="E58" s="19"/>
      <c r="F58" s="19"/>
    </row>
    <row r="59">
      <c r="B59" s="6"/>
      <c r="C59" s="6">
        <v>43916.0</v>
      </c>
      <c r="D59" s="7" t="s">
        <v>6</v>
      </c>
      <c r="E59" s="9">
        <f>F61*0.6</f>
        <v>600000</v>
      </c>
      <c r="F59" s="9"/>
    </row>
    <row r="60">
      <c r="D60" s="7" t="s">
        <v>11</v>
      </c>
      <c r="E60" s="9">
        <f>F61*0.4</f>
        <v>400000</v>
      </c>
    </row>
    <row r="61">
      <c r="D61" s="11" t="s">
        <v>7</v>
      </c>
      <c r="F61" s="8">
        <v>1000000.0</v>
      </c>
    </row>
    <row r="62">
      <c r="B62" s="7"/>
      <c r="C62" s="7" t="s">
        <v>16</v>
      </c>
    </row>
    <row r="63">
      <c r="B63" s="6"/>
      <c r="C63" s="12"/>
      <c r="D63" s="13"/>
      <c r="E63" s="15">
        <f t="shared" ref="E63:F63" si="1">SUM(E10:E62)</f>
        <v>14142000</v>
      </c>
      <c r="F63" s="15">
        <f t="shared" si="1"/>
        <v>14142000</v>
      </c>
    </row>
    <row r="64">
      <c r="D64" s="11"/>
      <c r="F64" s="9">
        <f>E63-F63</f>
        <v>0</v>
      </c>
    </row>
    <row r="65">
      <c r="B65" s="7"/>
    </row>
  </sheetData>
  <mergeCells count="1">
    <mergeCell ref="C2:F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9.75" customHeight="1"/>
    <row r="2" ht="10.5" customHeight="1"/>
    <row r="3">
      <c r="E3" s="20" t="s">
        <v>29</v>
      </c>
    </row>
    <row r="4" ht="9.75" customHeight="1"/>
    <row r="5">
      <c r="B5" s="21" t="s">
        <v>30</v>
      </c>
    </row>
    <row r="6">
      <c r="B6" s="22">
        <v>43891.0</v>
      </c>
    </row>
    <row r="7" ht="10.5" customHeight="1">
      <c r="B7" s="23"/>
      <c r="C7" s="23"/>
      <c r="F7" s="23"/>
      <c r="G7" s="23"/>
      <c r="J7" s="23"/>
      <c r="K7" s="23"/>
    </row>
    <row r="8" ht="7.5" customHeight="1">
      <c r="B8" s="23"/>
      <c r="C8" s="23"/>
      <c r="F8" s="23"/>
      <c r="G8" s="23"/>
      <c r="J8" s="23"/>
      <c r="K8" s="23"/>
    </row>
    <row r="9">
      <c r="B9" s="24" t="str">
        <f>'Libro Diario'!D10</f>
        <v>Caja</v>
      </c>
      <c r="C9" s="25"/>
      <c r="F9" s="24" t="str">
        <f>'Libro Diario'!D11</f>
        <v>Mercaderia</v>
      </c>
      <c r="G9" s="25"/>
      <c r="J9" s="24" t="str">
        <f>'Libro Diario'!D19</f>
        <v>Banco</v>
      </c>
      <c r="K9" s="25"/>
    </row>
    <row r="10">
      <c r="B10" s="9">
        <f>'Libro Diario'!E10</f>
        <v>2100000</v>
      </c>
      <c r="C10" s="26">
        <f>'Libro Diario'!F18</f>
        <v>760000</v>
      </c>
      <c r="F10" s="9">
        <f>'Libro Diario'!E11</f>
        <v>1500000</v>
      </c>
      <c r="G10" s="26">
        <f>'Libro Diario'!F15</f>
        <v>380000</v>
      </c>
      <c r="J10" s="9">
        <f>'Libro Diario'!E26</f>
        <v>240000</v>
      </c>
      <c r="K10" s="26">
        <f>'Libro Diario'!F19</f>
        <v>1140000</v>
      </c>
    </row>
    <row r="11">
      <c r="B11" s="9">
        <f>'Libro Diario'!E14</f>
        <v>380000</v>
      </c>
      <c r="C11" s="26">
        <f>'Libro Diario'!F30</f>
        <v>180000</v>
      </c>
      <c r="F11" s="9">
        <f>'Libro Diario'!E17</f>
        <v>1900000</v>
      </c>
      <c r="G11" s="26">
        <f>'Libro Diario'!F23</f>
        <v>180000</v>
      </c>
      <c r="J11" s="9">
        <f>'Libro Diario'!E33</f>
        <v>400000</v>
      </c>
      <c r="K11" s="26">
        <f>'Libro Diario'!F54</f>
        <v>152000</v>
      </c>
    </row>
    <row r="12">
      <c r="B12" s="9">
        <f>'Libro Diario'!E21</f>
        <v>90000</v>
      </c>
      <c r="C12" s="26">
        <f>'Libro Diario'!F37</f>
        <v>28000</v>
      </c>
      <c r="F12" s="9">
        <f>'Libro Diario'!E39</f>
        <v>1000000</v>
      </c>
      <c r="G12" s="26">
        <f>'Libro Diario'!F27</f>
        <v>1200000</v>
      </c>
      <c r="J12" s="9">
        <f>'Libro Diario'!E43</f>
        <v>900000</v>
      </c>
      <c r="K12" s="27"/>
    </row>
    <row r="13">
      <c r="B13" s="9">
        <f>'Libro Diario'!E25</f>
        <v>960000</v>
      </c>
      <c r="C13" s="26">
        <f>'Libro Diario'!F40</f>
        <v>1000000</v>
      </c>
      <c r="F13" s="9">
        <f>'Libro Diario'!E49</f>
        <v>1500000</v>
      </c>
      <c r="G13" s="26">
        <f>'Libro Diario'!F34</f>
        <v>500000</v>
      </c>
      <c r="J13" s="9">
        <f>'Libro Diario'!E46</f>
        <v>90000</v>
      </c>
      <c r="K13" s="27"/>
    </row>
    <row r="14">
      <c r="B14" s="9">
        <f>'Libro Diario'!E32</f>
        <v>100000</v>
      </c>
      <c r="C14" s="26">
        <f>'Libro Diario'!F50</f>
        <v>1500000</v>
      </c>
      <c r="G14" s="26">
        <f>'Libro Diario'!F44</f>
        <v>1800000</v>
      </c>
      <c r="J14" s="9">
        <f>'Libro Diario'!E60</f>
        <v>400000</v>
      </c>
      <c r="K14" s="27"/>
    </row>
    <row r="15">
      <c r="B15" s="9">
        <f>'Libro Diario'!E42</f>
        <v>900000</v>
      </c>
      <c r="C15" s="26">
        <f>'Libro Diario'!F53</f>
        <v>608000</v>
      </c>
      <c r="G15" s="26">
        <f>'Libro Diario'!F61</f>
        <v>1000000</v>
      </c>
      <c r="K15" s="27"/>
    </row>
    <row r="16">
      <c r="B16" s="9">
        <f>'Libro Diario'!E59</f>
        <v>600000</v>
      </c>
      <c r="C16" s="26">
        <f>'Libro Diario'!F57</f>
        <v>24000</v>
      </c>
      <c r="G16" s="27"/>
      <c r="K16" s="27"/>
    </row>
    <row r="17">
      <c r="B17" s="15">
        <f t="shared" ref="B17:C17" si="1">SUM(B10:B16)</f>
        <v>5130000</v>
      </c>
      <c r="C17" s="28">
        <f t="shared" si="1"/>
        <v>4100000</v>
      </c>
      <c r="F17" s="15">
        <f t="shared" ref="F17:G17" si="2">SUM(F10:F16)</f>
        <v>5900000</v>
      </c>
      <c r="G17" s="28">
        <f t="shared" si="2"/>
        <v>5060000</v>
      </c>
      <c r="J17" s="15">
        <f t="shared" ref="J17:K17" si="3">SUM(J10:J16)</f>
        <v>2030000</v>
      </c>
      <c r="K17" s="28">
        <f t="shared" si="3"/>
        <v>1292000</v>
      </c>
    </row>
    <row r="18">
      <c r="A18" s="7"/>
      <c r="B18" s="7" t="s">
        <v>31</v>
      </c>
      <c r="C18" s="9">
        <f>B17-C17</f>
        <v>1030000</v>
      </c>
      <c r="F18" s="7" t="s">
        <v>31</v>
      </c>
      <c r="G18" s="9">
        <f>F17-G17</f>
        <v>840000</v>
      </c>
      <c r="J18" s="7" t="s">
        <v>31</v>
      </c>
      <c r="K18" s="9">
        <f>J17-K17</f>
        <v>738000</v>
      </c>
    </row>
    <row r="21">
      <c r="B21" s="24" t="str">
        <f>'Libro Diario'!D12</f>
        <v>Capital</v>
      </c>
      <c r="C21" s="25"/>
      <c r="E21" s="24" t="str">
        <f>'Libro Diario'!D22</f>
        <v>Cliente B</v>
      </c>
      <c r="F21" s="25"/>
      <c r="H21" s="24" t="str">
        <f>'Libro Diario'!D29</f>
        <v>Gastos Generales</v>
      </c>
      <c r="I21" s="25"/>
      <c r="K21" s="24" t="str">
        <f>'Libro Diario'!D52</f>
        <v>Maquinarias y equipos</v>
      </c>
      <c r="L21" s="25"/>
    </row>
    <row r="22">
      <c r="C22" s="26">
        <f>'Libro Diario'!F12</f>
        <v>3600000</v>
      </c>
      <c r="E22" s="9">
        <f>'Libro Diario'!E22</f>
        <v>90000</v>
      </c>
      <c r="F22" s="26">
        <f>'Libro Diario'!F47</f>
        <v>90000</v>
      </c>
      <c r="H22" s="9">
        <f>'Libro Diario'!E29</f>
        <v>180000</v>
      </c>
      <c r="I22" s="27"/>
      <c r="K22" s="9">
        <f>'Libro Diario'!E52</f>
        <v>760000</v>
      </c>
      <c r="L22" s="27"/>
    </row>
    <row r="23">
      <c r="C23" s="27"/>
      <c r="F23" s="27"/>
      <c r="H23" s="9">
        <f>'Libro Diario'!E36</f>
        <v>28000</v>
      </c>
      <c r="I23" s="27"/>
      <c r="L23" s="27"/>
    </row>
    <row r="24">
      <c r="C24" s="27"/>
      <c r="F24" s="27"/>
      <c r="H24" s="9">
        <f>'Libro Diario'!E56</f>
        <v>24000</v>
      </c>
      <c r="I24" s="27"/>
      <c r="L24" s="27"/>
    </row>
    <row r="25">
      <c r="C25" s="27"/>
      <c r="F25" s="27"/>
      <c r="I25" s="27"/>
      <c r="L25" s="27"/>
    </row>
    <row r="26">
      <c r="B26" s="16">
        <f t="shared" ref="B26:C26" si="4">SUM(B22:B25)</f>
        <v>0</v>
      </c>
      <c r="C26" s="28">
        <f t="shared" si="4"/>
        <v>3600000</v>
      </c>
      <c r="E26" s="15">
        <f t="shared" ref="E26:F26" si="5">SUM(E22:E25)</f>
        <v>90000</v>
      </c>
      <c r="F26" s="28">
        <f t="shared" si="5"/>
        <v>90000</v>
      </c>
      <c r="H26" s="15">
        <f>SUM(H22:H25)</f>
        <v>232000</v>
      </c>
      <c r="I26" s="29"/>
      <c r="K26" s="15">
        <f t="shared" ref="K26:L26" si="6">SUM(K22:K25)</f>
        <v>760000</v>
      </c>
      <c r="L26" s="29">
        <f t="shared" si="6"/>
        <v>0</v>
      </c>
    </row>
    <row r="27">
      <c r="B27" s="7" t="s">
        <v>31</v>
      </c>
      <c r="C27" s="9">
        <f>C26-B26</f>
        <v>3600000</v>
      </c>
      <c r="E27" s="7" t="s">
        <v>32</v>
      </c>
      <c r="F27" s="9">
        <f>E26-F26</f>
        <v>0</v>
      </c>
      <c r="H27" s="7" t="s">
        <v>31</v>
      </c>
      <c r="I27" s="9">
        <f>H26-I26</f>
        <v>232000</v>
      </c>
      <c r="K27" s="7" t="s">
        <v>32</v>
      </c>
      <c r="L27" s="9">
        <f>K26-L26</f>
        <v>760000</v>
      </c>
    </row>
  </sheetData>
  <mergeCells count="8">
    <mergeCell ref="B9:C9"/>
    <mergeCell ref="F9:G9"/>
    <mergeCell ref="J9:K9"/>
    <mergeCell ref="B21:C21"/>
    <mergeCell ref="E21:F21"/>
    <mergeCell ref="H21:I21"/>
    <mergeCell ref="K21:L21"/>
    <mergeCell ref="E3:H3"/>
  </mergeCells>
  <drawing r:id="rId1"/>
</worksheet>
</file>